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qu365-my.sharepoint.com/personal/yoshida_yuya_088_m_kyushu-u_ac_jp/Documents/デスクトップ/"/>
    </mc:Choice>
  </mc:AlternateContent>
  <xr:revisionPtr revIDLastSave="8" documentId="8_{9AFD0852-CF2C-4DA1-B0CD-F9210FC0712D}" xr6:coauthVersionLast="47" xr6:coauthVersionMax="47" xr10:uidLastSave="{BFE8E0D0-9B30-4A6D-8288-E1186C4C1B45}"/>
  <bookViews>
    <workbookView xWindow="-28920" yWindow="-120" windowWidth="29040" windowHeight="15840" xr2:uid="{00000000-000D-0000-FFFF-FFFF00000000}"/>
  </bookViews>
  <sheets>
    <sheet name="利用料計算シミュレーター" sheetId="14" r:id="rId1"/>
    <sheet name="Sheet2" sheetId="1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4" l="1"/>
  <c r="H7" i="14"/>
  <c r="H6" i="14"/>
  <c r="H5" i="14"/>
  <c r="H4" i="14"/>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H8" i="14" l="1"/>
</calcChain>
</file>

<file path=xl/sharedStrings.xml><?xml version="1.0" encoding="utf-8"?>
<sst xmlns="http://schemas.openxmlformats.org/spreadsheetml/2006/main" count="195" uniqueCount="39">
  <si>
    <t>備考</t>
    <rPh sb="0" eb="2">
      <t>ビコウ</t>
    </rPh>
    <phoneticPr fontId="1"/>
  </si>
  <si>
    <t>成果の取扱</t>
    <rPh sb="0" eb="2">
      <t>セイカ</t>
    </rPh>
    <rPh sb="3" eb="5">
      <t>トリアツカイ</t>
    </rPh>
    <phoneticPr fontId="1"/>
  </si>
  <si>
    <r>
      <t>2</t>
    </r>
    <r>
      <rPr>
        <sz val="10"/>
        <color rgb="FF000000"/>
        <rFont val="ＭＳ Ｐゴシック"/>
        <family val="1"/>
        <charset val="128"/>
      </rPr>
      <t>回目以降</t>
    </r>
    <rPh sb="1" eb="3">
      <t>カイメ</t>
    </rPh>
    <rPh sb="3" eb="5">
      <t>イコウ</t>
    </rPh>
    <phoneticPr fontId="1"/>
  </si>
  <si>
    <t>成果非専有</t>
    <rPh sb="0" eb="2">
      <t>セイカ</t>
    </rPh>
    <rPh sb="2" eb="3">
      <t>ヒ</t>
    </rPh>
    <rPh sb="3" eb="5">
      <t>センユウ</t>
    </rPh>
    <phoneticPr fontId="1"/>
  </si>
  <si>
    <t>無し</t>
    <rPh sb="0" eb="1">
      <t>ナ</t>
    </rPh>
    <phoneticPr fontId="1"/>
  </si>
  <si>
    <t>JEM-3300</t>
    <phoneticPr fontId="1"/>
  </si>
  <si>
    <t>有り</t>
    <rPh sb="0" eb="1">
      <t>ア</t>
    </rPh>
    <phoneticPr fontId="1"/>
  </si>
  <si>
    <t>経費の管理</t>
    <rPh sb="0" eb="2">
      <t>ケイヒ</t>
    </rPh>
    <rPh sb="3" eb="5">
      <t>カンリ</t>
    </rPh>
    <phoneticPr fontId="1"/>
  </si>
  <si>
    <t>撮影依頼希望</t>
    <rPh sb="0" eb="6">
      <t>サツエイイライキボウ</t>
    </rPh>
    <phoneticPr fontId="1"/>
  </si>
  <si>
    <t>使用機器</t>
    <rPh sb="0" eb="4">
      <t>シヨウキキ</t>
    </rPh>
    <phoneticPr fontId="1"/>
  </si>
  <si>
    <t>これまで依頼した回数</t>
    <rPh sb="4" eb="6">
      <t>イライ</t>
    </rPh>
    <rPh sb="8" eb="10">
      <t>カイスウ</t>
    </rPh>
    <phoneticPr fontId="1"/>
  </si>
  <si>
    <t>九州大学</t>
    <rPh sb="0" eb="4">
      <t>キュウシュウダイガク</t>
    </rPh>
    <phoneticPr fontId="1"/>
  </si>
  <si>
    <t>九州大学以外</t>
    <rPh sb="0" eb="4">
      <t>キュウシュウダイガク</t>
    </rPh>
    <rPh sb="4" eb="6">
      <t>イガイ</t>
    </rPh>
    <phoneticPr fontId="1"/>
  </si>
  <si>
    <t>成果専有</t>
    <rPh sb="0" eb="2">
      <t>セイカ</t>
    </rPh>
    <rPh sb="2" eb="4">
      <t>センユウ</t>
    </rPh>
    <phoneticPr fontId="1"/>
  </si>
  <si>
    <t>JEM-Z200FSC</t>
    <phoneticPr fontId="1"/>
  </si>
  <si>
    <t>準備料/回</t>
    <rPh sb="0" eb="3">
      <t>ジュンビリョウ</t>
    </rPh>
    <rPh sb="4" eb="5">
      <t>カイ</t>
    </rPh>
    <phoneticPr fontId="1"/>
  </si>
  <si>
    <t>凍結装置/件</t>
    <rPh sb="0" eb="4">
      <t>トウケツソウチ</t>
    </rPh>
    <rPh sb="5" eb="6">
      <t>ケン</t>
    </rPh>
    <phoneticPr fontId="1"/>
  </si>
  <si>
    <t>消耗品
(Cuグリッド4枚＋Cring4個分)</t>
    <rPh sb="0" eb="3">
      <t>ショウモウヒン</t>
    </rPh>
    <rPh sb="12" eb="13">
      <t>マイ</t>
    </rPh>
    <rPh sb="20" eb="21">
      <t>コ</t>
    </rPh>
    <rPh sb="21" eb="22">
      <t>ブン</t>
    </rPh>
    <phoneticPr fontId="1"/>
  </si>
  <si>
    <t>関数用</t>
    <rPh sb="0" eb="2">
      <t>カンスウ</t>
    </rPh>
    <rPh sb="2" eb="3">
      <t>ヨウ</t>
    </rPh>
    <phoneticPr fontId="1"/>
  </si>
  <si>
    <t>電子顕微鏡
(成果非専有は16時間分、成果専有は36時間分、トライアルは8時間分)</t>
    <rPh sb="0" eb="5">
      <t>デンシケンビキョウ</t>
    </rPh>
    <rPh sb="7" eb="12">
      <t>セイカヒセンユウ</t>
    </rPh>
    <rPh sb="15" eb="17">
      <t>ジカン</t>
    </rPh>
    <rPh sb="17" eb="18">
      <t>ブン</t>
    </rPh>
    <rPh sb="19" eb="23">
      <t>セイカセンユウ</t>
    </rPh>
    <rPh sb="26" eb="29">
      <t>ジカンブン</t>
    </rPh>
    <rPh sb="37" eb="40">
      <t>ジカンブン</t>
    </rPh>
    <phoneticPr fontId="1"/>
  </si>
  <si>
    <r>
      <rPr>
        <sz val="12"/>
        <color rgb="FF000000"/>
        <rFont val="メイリオ"/>
        <family val="3"/>
        <charset val="128"/>
      </rPr>
      <t>撮影目的</t>
    </r>
    <rPh sb="0" eb="4">
      <t>サツエイモクテキ</t>
    </rPh>
    <phoneticPr fontId="1"/>
  </si>
  <si>
    <r>
      <rPr>
        <sz val="12"/>
        <color rgb="FF000000"/>
        <rFont val="メイリオ"/>
        <family val="3"/>
        <charset val="128"/>
      </rPr>
      <t>使用する顕微鏡</t>
    </r>
    <rPh sb="0" eb="2">
      <t>シヨウ</t>
    </rPh>
    <rPh sb="4" eb="7">
      <t>ケンビキョウ</t>
    </rPh>
    <phoneticPr fontId="1"/>
  </si>
  <si>
    <r>
      <rPr>
        <sz val="12"/>
        <color rgb="FF000000"/>
        <rFont val="メイリオ"/>
        <family val="3"/>
        <charset val="128"/>
      </rPr>
      <t>撮影依頼の有無</t>
    </r>
    <rPh sb="0" eb="4">
      <t>サツエイイライ</t>
    </rPh>
    <rPh sb="5" eb="7">
      <t>ウム</t>
    </rPh>
    <phoneticPr fontId="1"/>
  </si>
  <si>
    <r>
      <rPr>
        <sz val="12"/>
        <color rgb="FF000000"/>
        <rFont val="メイリオ"/>
        <family val="3"/>
        <charset val="128"/>
      </rPr>
      <t>ご利用財源の管理</t>
    </r>
    <rPh sb="1" eb="3">
      <t>リヨウ</t>
    </rPh>
    <rPh sb="3" eb="5">
      <t>ザイゲン</t>
    </rPh>
    <rPh sb="6" eb="8">
      <t>カンリ</t>
    </rPh>
    <phoneticPr fontId="1"/>
  </si>
  <si>
    <r>
      <rPr>
        <sz val="12"/>
        <color rgb="FF000000"/>
        <rFont val="メイリオ"/>
        <family val="3"/>
        <charset val="128"/>
      </rPr>
      <t>成果の取扱</t>
    </r>
    <rPh sb="0" eb="2">
      <t>セイカ</t>
    </rPh>
    <rPh sb="3" eb="5">
      <t>トリアツカイ</t>
    </rPh>
    <phoneticPr fontId="1"/>
  </si>
  <si>
    <r>
      <rPr>
        <sz val="12"/>
        <color rgb="FF000000"/>
        <rFont val="メイリオ"/>
        <family val="3"/>
        <charset val="128"/>
      </rPr>
      <t>これまでの利用回数</t>
    </r>
    <rPh sb="5" eb="9">
      <t>リヨウカイスウ</t>
    </rPh>
    <phoneticPr fontId="1"/>
  </si>
  <si>
    <r>
      <rPr>
        <sz val="12"/>
        <color rgb="FF000000"/>
        <rFont val="メイリオ"/>
        <family val="3"/>
        <charset val="128"/>
      </rPr>
      <t>撮影分子種の数</t>
    </r>
    <rPh sb="0" eb="2">
      <t>サツエイ</t>
    </rPh>
    <rPh sb="2" eb="5">
      <t>ブンシシュ</t>
    </rPh>
    <rPh sb="6" eb="7">
      <t>カズ</t>
    </rPh>
    <phoneticPr fontId="1"/>
  </si>
  <si>
    <r>
      <rPr>
        <sz val="14"/>
        <color rgb="FF000000"/>
        <rFont val="メイリオ"/>
        <family val="3"/>
        <charset val="128"/>
      </rPr>
      <t>準備料</t>
    </r>
    <rPh sb="0" eb="3">
      <t>ジュンビリョウ</t>
    </rPh>
    <phoneticPr fontId="1"/>
  </si>
  <si>
    <r>
      <rPr>
        <sz val="14"/>
        <color rgb="FF000000"/>
        <rFont val="メイリオ"/>
        <family val="3"/>
        <charset val="128"/>
      </rPr>
      <t>試料凍結装置使用料</t>
    </r>
    <rPh sb="0" eb="6">
      <t>シリョウトウケツソウチ</t>
    </rPh>
    <rPh sb="6" eb="9">
      <t>シヨウリョウ</t>
    </rPh>
    <phoneticPr fontId="1"/>
  </si>
  <si>
    <r>
      <rPr>
        <sz val="14"/>
        <color rgb="FF000000"/>
        <rFont val="メイリオ"/>
        <family val="3"/>
        <charset val="128"/>
      </rPr>
      <t>電子顕微鏡使用料</t>
    </r>
    <rPh sb="0" eb="5">
      <t>デンシケンビキョウ</t>
    </rPh>
    <rPh sb="5" eb="8">
      <t>シヨウリョウ</t>
    </rPh>
    <phoneticPr fontId="1"/>
  </si>
  <si>
    <r>
      <rPr>
        <sz val="14"/>
        <color rgb="FF000000"/>
        <rFont val="メイリオ"/>
        <family val="3"/>
        <charset val="128"/>
      </rPr>
      <t>消耗品費</t>
    </r>
    <rPh sb="0" eb="4">
      <t>ショウモウヒンヒ</t>
    </rPh>
    <phoneticPr fontId="1"/>
  </si>
  <si>
    <r>
      <rPr>
        <sz val="14"/>
        <color rgb="FF000000"/>
        <rFont val="メイリオ"/>
        <family val="3"/>
        <charset val="128"/>
      </rPr>
      <t>合計</t>
    </r>
    <rPh sb="0" eb="2">
      <t>ゴウケイ</t>
    </rPh>
    <phoneticPr fontId="1"/>
  </si>
  <si>
    <t>価格シミュレーション</t>
    <rPh sb="0" eb="2">
      <t>カカク</t>
    </rPh>
    <phoneticPr fontId="1"/>
  </si>
  <si>
    <t>お見積り書の作成など必要な場合は別途御相談ください。</t>
    <rPh sb="1" eb="3">
      <t>ミツモ</t>
    </rPh>
    <rPh sb="4" eb="5">
      <t>ショ</t>
    </rPh>
    <rPh sb="6" eb="8">
      <t>サクセイ</t>
    </rPh>
    <rPh sb="10" eb="12">
      <t>ヒツヨウ</t>
    </rPh>
    <rPh sb="13" eb="15">
      <t>バアイ</t>
    </rPh>
    <rPh sb="16" eb="21">
      <t>ベットゴソウダン</t>
    </rPh>
    <phoneticPr fontId="1"/>
  </si>
  <si>
    <t>ご選択ください</t>
  </si>
  <si>
    <r>
      <rPr>
        <sz val="12"/>
        <color theme="0"/>
        <rFont val="メイリオ"/>
        <family val="3"/>
        <charset val="128"/>
      </rPr>
      <t>グレー部の各項目を御選択ください。単粒子構造解析用の撮影に係る料金を試算します。</t>
    </r>
    <rPh sb="3" eb="4">
      <t>ブ</t>
    </rPh>
    <rPh sb="5" eb="8">
      <t>カクコウモク</t>
    </rPh>
    <rPh sb="9" eb="12">
      <t>ゴセンタク</t>
    </rPh>
    <rPh sb="17" eb="24">
      <t>タンリュウシコウゾウカイセキ</t>
    </rPh>
    <rPh sb="24" eb="25">
      <t>ヨウ</t>
    </rPh>
    <rPh sb="26" eb="28">
      <t>サツエイ</t>
    </rPh>
    <rPh sb="29" eb="30">
      <t>カカ</t>
    </rPh>
    <rPh sb="31" eb="33">
      <t>リョウキン</t>
    </rPh>
    <rPh sb="34" eb="36">
      <t>シサン</t>
    </rPh>
    <phoneticPr fontId="1"/>
  </si>
  <si>
    <r>
      <rPr>
        <sz val="14"/>
        <color rgb="FF000000"/>
        <rFont val="ＭＳ Ｐゴシック"/>
        <family val="2"/>
        <charset val="128"/>
      </rPr>
      <t>分子種</t>
    </r>
    <r>
      <rPr>
        <sz val="14"/>
        <color rgb="FF000000"/>
        <rFont val="Arial"/>
        <family val="2"/>
      </rPr>
      <t>1</t>
    </r>
    <r>
      <rPr>
        <sz val="14"/>
        <color rgb="FF000000"/>
        <rFont val="ＭＳ Ｐゴシック"/>
        <family val="2"/>
        <charset val="128"/>
      </rPr>
      <t>つにつきグリッド</t>
    </r>
    <r>
      <rPr>
        <sz val="14"/>
        <color rgb="FF000000"/>
        <rFont val="Arial"/>
        <family val="2"/>
      </rPr>
      <t>4</t>
    </r>
    <r>
      <rPr>
        <sz val="14"/>
        <color rgb="FF000000"/>
        <rFont val="ＭＳ Ｐゴシック"/>
        <family val="2"/>
        <charset val="128"/>
      </rPr>
      <t>枚、</t>
    </r>
    <r>
      <rPr>
        <sz val="14"/>
        <color rgb="FF000000"/>
        <rFont val="Arial"/>
        <family val="2"/>
      </rPr>
      <t>C-ring4</t>
    </r>
    <r>
      <rPr>
        <sz val="14"/>
        <color rgb="FF000000"/>
        <rFont val="ＭＳ Ｐゴシック"/>
        <family val="2"/>
        <charset val="128"/>
      </rPr>
      <t>つ、凍結装置</t>
    </r>
    <r>
      <rPr>
        <sz val="14"/>
        <color rgb="FF000000"/>
        <rFont val="Arial"/>
        <family val="2"/>
      </rPr>
      <t>1</t>
    </r>
    <r>
      <rPr>
        <sz val="14"/>
        <color rgb="FF000000"/>
        <rFont val="ＭＳ Ｐゴシック"/>
        <family val="2"/>
        <charset val="128"/>
      </rPr>
      <t>件、撮影に</t>
    </r>
    <r>
      <rPr>
        <sz val="14"/>
        <color rgb="FF000000"/>
        <rFont val="Arial"/>
        <family val="2"/>
      </rPr>
      <t>2</t>
    </r>
    <r>
      <rPr>
        <sz val="14"/>
        <color rgb="FF000000"/>
        <rFont val="ＭＳ Ｐゴシック"/>
        <family val="2"/>
        <charset val="128"/>
      </rPr>
      <t>日使用、と仮定し、試算しています。</t>
    </r>
    <rPh sb="0" eb="3">
      <t>ブンシシュ</t>
    </rPh>
    <rPh sb="13" eb="14">
      <t>マイ</t>
    </rPh>
    <rPh sb="24" eb="28">
      <t>トウケツソウチ</t>
    </rPh>
    <rPh sb="29" eb="30">
      <t>ケン</t>
    </rPh>
    <rPh sb="31" eb="33">
      <t>サツエイ</t>
    </rPh>
    <rPh sb="35" eb="36">
      <t>ニチ</t>
    </rPh>
    <rPh sb="36" eb="38">
      <t>シヨウ</t>
    </rPh>
    <rPh sb="40" eb="42">
      <t>カテイ</t>
    </rPh>
    <rPh sb="44" eb="46">
      <t>シサン</t>
    </rPh>
    <phoneticPr fontId="1"/>
  </si>
  <si>
    <r>
      <t>1</t>
    </r>
    <r>
      <rPr>
        <sz val="10"/>
        <color rgb="FF000000"/>
        <rFont val="ＭＳ Ｐゴシック"/>
        <family val="1"/>
        <charset val="128"/>
      </rPr>
      <t>回目</t>
    </r>
    <rPh sb="1" eb="3">
      <t>カイメ</t>
    </rPh>
    <phoneticPr fontId="1"/>
  </si>
  <si>
    <t>グリーンファルマ構造解析センター
クライオ利用価格シミュレーター</t>
    <rPh sb="8" eb="12">
      <t>コウゾウカイセキ</t>
    </rPh>
    <rPh sb="21" eb="25">
      <t>リヨウカカク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</si>
</sst>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1"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font>
    <font>
      <sz val="10"/>
      <color rgb="FF000000"/>
      <name val="ＭＳ Ｐゴシック"/>
      <family val="1"/>
      <charset val="128"/>
    </font>
    <font>
      <sz val="10"/>
      <color rgb="FF000000"/>
      <name val="Arial"/>
      <family val="2"/>
    </font>
    <font>
      <sz val="12"/>
      <color rgb="FF000000"/>
      <name val="Arial"/>
      <family val="2"/>
    </font>
    <font>
      <sz val="12"/>
      <color rgb="FF000000"/>
      <name val="メイリオ"/>
      <family val="3"/>
      <charset val="128"/>
    </font>
    <font>
      <sz val="14"/>
      <color rgb="FF000000"/>
      <name val="Arial"/>
      <family val="2"/>
    </font>
    <font>
      <sz val="14"/>
      <color rgb="FF000000"/>
      <name val="メイリオ"/>
      <family val="3"/>
      <charset val="128"/>
    </font>
    <font>
      <b/>
      <u/>
      <sz val="16"/>
      <color rgb="FF000000"/>
      <name val="Arial"/>
      <family val="2"/>
    </font>
    <font>
      <b/>
      <sz val="14"/>
      <color rgb="FFFF0000"/>
      <name val="Arial"/>
      <family val="2"/>
    </font>
    <font>
      <b/>
      <u/>
      <sz val="16"/>
      <color rgb="FF000000"/>
      <name val="ＭＳ ゴシック"/>
      <family val="3"/>
      <charset val="128"/>
    </font>
    <font>
      <sz val="12"/>
      <color theme="0"/>
      <name val="Arial"/>
      <family val="2"/>
    </font>
    <font>
      <sz val="12"/>
      <color theme="0"/>
      <name val="メイリオ"/>
      <family val="3"/>
      <charset val="128"/>
    </font>
    <font>
      <b/>
      <sz val="12"/>
      <color theme="0"/>
      <name val="Arial"/>
      <family val="2"/>
    </font>
    <font>
      <sz val="14"/>
      <color rgb="FF000000"/>
      <name val="Arial"/>
      <family val="2"/>
      <charset val="128"/>
    </font>
    <font>
      <sz val="14"/>
      <color rgb="FF000000"/>
      <name val="ＭＳ Ｐゴシック"/>
      <family val="2"/>
      <charset val="128"/>
    </font>
    <font>
      <b/>
      <sz val="18"/>
      <color rgb="FF000000"/>
      <name val="ＭＳ Ｐゴシック"/>
      <family val="3"/>
      <charset val="128"/>
    </font>
    <font>
      <b/>
      <sz val="14"/>
      <color theme="1"/>
      <name val="ＭＳ Ｐゴシック"/>
      <family val="2"/>
      <charset val="128"/>
    </font>
    <font>
      <b/>
      <sz val="14"/>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s>
  <borders count="14">
    <border>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right/>
      <top style="medium">
        <color theme="1"/>
      </top>
      <bottom/>
      <diagonal/>
    </border>
    <border>
      <left/>
      <right/>
      <top/>
      <bottom style="medium">
        <color theme="1"/>
      </bottom>
      <diagonal/>
    </border>
    <border>
      <left/>
      <right/>
      <top style="thin">
        <color theme="1"/>
      </top>
      <bottom style="medium">
        <color theme="1"/>
      </bottom>
      <diagonal/>
    </border>
    <border>
      <left/>
      <right/>
      <top style="thin">
        <color theme="1"/>
      </top>
      <bottom style="thin">
        <color theme="1"/>
      </bottom>
      <diagonal/>
    </border>
  </borders>
  <cellStyleXfs count="1">
    <xf numFmtId="0" fontId="0" fillId="0" borderId="0"/>
  </cellStyleXfs>
  <cellXfs count="43">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0" fillId="0" borderId="0" xfId="0" applyFill="1" applyBorder="1" applyAlignment="1">
      <alignment horizontal="center" vertical="top"/>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top"/>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horizontal="center" vertical="center"/>
    </xf>
    <xf numFmtId="0" fontId="5" fillId="0" borderId="1"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3" xfId="0" applyFont="1" applyFill="1" applyBorder="1" applyAlignment="1" applyProtection="1">
      <alignment horizontal="left" vertical="top"/>
    </xf>
    <xf numFmtId="0" fontId="8" fillId="0" borderId="0" xfId="0" applyFont="1" applyFill="1" applyBorder="1" applyAlignment="1" applyProtection="1">
      <alignment horizontal="center"/>
    </xf>
    <xf numFmtId="0" fontId="5" fillId="0" borderId="4" xfId="0" applyFont="1" applyFill="1" applyBorder="1" applyAlignment="1" applyProtection="1">
      <alignment horizontal="left" vertical="top"/>
    </xf>
    <xf numFmtId="0" fontId="8" fillId="0" borderId="13" xfId="0" applyFont="1" applyFill="1" applyBorder="1" applyAlignment="1" applyProtection="1">
      <alignment horizontal="center"/>
    </xf>
    <xf numFmtId="0" fontId="6" fillId="0" borderId="7" xfId="0" applyFont="1" applyFill="1" applyBorder="1" applyAlignment="1" applyProtection="1">
      <alignment horizontal="center" vertical="center"/>
    </xf>
    <xf numFmtId="0" fontId="8" fillId="0" borderId="9" xfId="0" applyFont="1" applyFill="1" applyBorder="1" applyAlignment="1" applyProtection="1">
      <alignment horizontal="center"/>
    </xf>
    <xf numFmtId="0" fontId="6" fillId="0" borderId="8" xfId="0" applyFont="1" applyFill="1" applyBorder="1" applyAlignment="1" applyProtection="1">
      <alignment horizontal="center" vertical="center"/>
    </xf>
    <xf numFmtId="0" fontId="8" fillId="0" borderId="12" xfId="0" applyFont="1" applyFill="1" applyBorder="1" applyAlignment="1" applyProtection="1">
      <alignment horizontal="center"/>
    </xf>
    <xf numFmtId="0" fontId="5" fillId="0" borderId="5" xfId="0" applyFont="1" applyFill="1" applyBorder="1" applyAlignment="1" applyProtection="1">
      <alignment horizontal="left" vertical="top"/>
    </xf>
    <xf numFmtId="0" fontId="5" fillId="0" borderId="6" xfId="0" applyFont="1" applyFill="1" applyBorder="1" applyAlignment="1" applyProtection="1">
      <alignment horizontal="left" vertical="top"/>
    </xf>
    <xf numFmtId="176" fontId="8" fillId="0" borderId="0" xfId="0" applyNumberFormat="1" applyFont="1" applyFill="1" applyBorder="1" applyAlignment="1" applyProtection="1">
      <alignment horizontal="right" indent="2"/>
    </xf>
    <xf numFmtId="176" fontId="8" fillId="0" borderId="13" xfId="0" applyNumberFormat="1" applyFont="1" applyFill="1" applyBorder="1" applyAlignment="1" applyProtection="1">
      <alignment horizontal="right" indent="2"/>
    </xf>
    <xf numFmtId="176" fontId="8" fillId="0" borderId="9" xfId="0" applyNumberFormat="1" applyFont="1" applyFill="1" applyBorder="1" applyAlignment="1" applyProtection="1">
      <alignment horizontal="right" indent="2"/>
    </xf>
    <xf numFmtId="176" fontId="8" fillId="0" borderId="11" xfId="0" applyNumberFormat="1" applyFont="1" applyFill="1" applyBorder="1" applyAlignment="1" applyProtection="1">
      <alignment horizontal="right" indent="2"/>
    </xf>
    <xf numFmtId="0" fontId="20" fillId="0" borderId="0" xfId="0" applyFont="1" applyFill="1" applyBorder="1" applyAlignment="1" applyProtection="1">
      <alignment vertical="center" wrapText="1"/>
    </xf>
    <xf numFmtId="0" fontId="19" fillId="0" borderId="0" xfId="0" applyFont="1" applyFill="1" applyBorder="1" applyAlignment="1" applyProtection="1">
      <alignment wrapText="1"/>
    </xf>
    <xf numFmtId="0" fontId="11" fillId="0" borderId="0" xfId="0" applyFont="1" applyFill="1" applyBorder="1" applyAlignment="1" applyProtection="1">
      <alignment horizontal="left" vertical="center" wrapText="1"/>
    </xf>
    <xf numFmtId="0" fontId="12" fillId="0" borderId="10"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6" fillId="0" borderId="0" xfId="0" applyFont="1" applyFill="1" applyBorder="1" applyAlignment="1" applyProtection="1">
      <alignment horizontal="left" vertical="top" wrapText="1"/>
    </xf>
    <xf numFmtId="0" fontId="17" fillId="0" borderId="11" xfId="0" applyFont="1" applyFill="1" applyBorder="1" applyAlignment="1" applyProtection="1">
      <alignment horizontal="left" vertical="top" wrapText="1"/>
    </xf>
    <xf numFmtId="0" fontId="13" fillId="3" borderId="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8" fillId="0" borderId="0" xfId="0" applyFont="1" applyFill="1" applyBorder="1" applyAlignment="1" applyProtection="1">
      <alignment horizontal="center" vertical="top"/>
    </xf>
    <xf numFmtId="0" fontId="18" fillId="0" borderId="0" xfId="0" applyFont="1" applyFill="1" applyBorder="1" applyAlignment="1" applyProtection="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AE11-8823-4315-8105-69FB9BB5DD25}">
  <sheetPr>
    <pageSetUpPr fitToPage="1"/>
  </sheetPr>
  <dimension ref="A1:J13"/>
  <sheetViews>
    <sheetView showGridLines="0" tabSelected="1" workbookViewId="0">
      <selection activeCell="L5" sqref="L5"/>
    </sheetView>
  </sheetViews>
  <sheetFormatPr defaultColWidth="9.33203125" defaultRowHeight="12.75" x14ac:dyDescent="0.2"/>
  <cols>
    <col min="1" max="1" width="9.33203125" style="9"/>
    <col min="2" max="3" width="31.1640625" style="8" customWidth="1"/>
    <col min="4" max="6" width="9.33203125" style="9"/>
    <col min="7" max="7" width="42.83203125" style="9" customWidth="1"/>
    <col min="8" max="8" width="54" style="9" customWidth="1"/>
    <col min="9" max="16384" width="9.33203125" style="9"/>
  </cols>
  <sheetData>
    <row r="1" spans="1:10" x14ac:dyDescent="0.2">
      <c r="A1" s="10"/>
      <c r="B1" s="11"/>
      <c r="C1" s="11"/>
      <c r="D1" s="10"/>
      <c r="E1" s="10"/>
      <c r="F1" s="10"/>
      <c r="G1" s="10"/>
      <c r="H1" s="10"/>
      <c r="I1" s="10"/>
      <c r="J1" s="10"/>
    </row>
    <row r="2" spans="1:10" ht="13.5" thickBot="1" x14ac:dyDescent="0.25">
      <c r="A2" s="14"/>
      <c r="B2" s="15"/>
      <c r="C2" s="15"/>
      <c r="D2" s="14"/>
      <c r="E2" s="14"/>
      <c r="F2" s="14"/>
      <c r="G2" s="14"/>
      <c r="H2" s="14"/>
      <c r="I2" s="14"/>
      <c r="J2" s="14"/>
    </row>
    <row r="3" spans="1:10" ht="50.25" customHeight="1" x14ac:dyDescent="0.2">
      <c r="A3" s="14"/>
      <c r="B3" s="42" t="s">
        <v>38</v>
      </c>
      <c r="C3" s="41"/>
      <c r="D3" s="14"/>
      <c r="E3" s="14"/>
      <c r="F3" s="16"/>
      <c r="G3" s="35" t="s">
        <v>32</v>
      </c>
      <c r="H3" s="36"/>
      <c r="I3" s="17"/>
      <c r="J3" s="14"/>
    </row>
    <row r="4" spans="1:10" ht="50.25" customHeight="1" x14ac:dyDescent="0.5">
      <c r="A4" s="14"/>
      <c r="B4" s="39" t="s">
        <v>35</v>
      </c>
      <c r="C4" s="39"/>
      <c r="D4" s="14"/>
      <c r="E4" s="14"/>
      <c r="F4" s="18"/>
      <c r="G4" s="19" t="s">
        <v>27</v>
      </c>
      <c r="H4" s="28" t="str">
        <f>IF((7-COUNTIF($C$6:$C$12,"ご選択ください"))=7,IF($C$6="単粒子構造解析",VLOOKUP(IF(C7="JEM-3300",1,0)+IF(C8="無し",10,0)+IF(C9="九州大学",100,0)+IF(C10="成果非専有",1000,0)+IF(C11="2回目以降",10000,0),Sheet2!$A$4:$J$35,7,FALSE),"-"),"すべての項目を御選択ください")</f>
        <v>すべての項目を御選択ください</v>
      </c>
      <c r="I4" s="20"/>
      <c r="J4" s="14"/>
    </row>
    <row r="5" spans="1:10" ht="50.25" customHeight="1" x14ac:dyDescent="0.5">
      <c r="A5" s="14"/>
      <c r="B5" s="40"/>
      <c r="C5" s="40"/>
      <c r="D5" s="14"/>
      <c r="E5" s="14"/>
      <c r="F5" s="18"/>
      <c r="G5" s="21" t="s">
        <v>28</v>
      </c>
      <c r="H5" s="29" t="str">
        <f>IF((7-COUNTIF($C$6:$C$12,"ご選択ください"))=7,IF($C$6="単粒子構造解析",$C$12*VLOOKUP(IF(C7="JEM-3300",1,0)+IF(C8="無し",10,0)+IF(C9="九州大学",100,0)+IF(C10="成果非専有",1000,0)+IF(C11="2回目以降",10000,0),Sheet2!$A$4:$J$35,8,FALSE),"-"),"すべての項目を御選択ください")</f>
        <v>すべての項目を御選択ください</v>
      </c>
      <c r="I5" s="20"/>
      <c r="J5" s="14"/>
    </row>
    <row r="6" spans="1:10" ht="50.25" customHeight="1" x14ac:dyDescent="0.5">
      <c r="A6" s="14"/>
      <c r="B6" s="22" t="s">
        <v>20</v>
      </c>
      <c r="C6" s="12" t="s">
        <v>34</v>
      </c>
      <c r="D6" s="14"/>
      <c r="E6" s="14"/>
      <c r="F6" s="18"/>
      <c r="G6" s="23" t="s">
        <v>29</v>
      </c>
      <c r="H6" s="30" t="str">
        <f>IF((7-COUNTIF($C$6:$C$12,"ご選択ください"))=7,IF($C$6="単粒子構造解析",$C$12*VLOOKUP(IF(C7="JEM-3300",1,0)+IF(C8="無し",10,0)+IF(C9="九州大学",100,0)+IF(C10="成果非専有",1000,0)+IF(C11="2回目以降",10000,0),Sheet2!$A$4:$J$35,9,FALSE),"-"),"すべての項目を御選択ください")</f>
        <v>すべての項目を御選択ください</v>
      </c>
      <c r="I6" s="20"/>
      <c r="J6" s="14"/>
    </row>
    <row r="7" spans="1:10" ht="50.25" customHeight="1" thickBot="1" x14ac:dyDescent="0.55000000000000004">
      <c r="A7" s="14"/>
      <c r="B7" s="24" t="s">
        <v>21</v>
      </c>
      <c r="C7" s="13" t="s">
        <v>34</v>
      </c>
      <c r="D7" s="14"/>
      <c r="E7" s="14"/>
      <c r="F7" s="18"/>
      <c r="G7" s="25" t="s">
        <v>30</v>
      </c>
      <c r="H7" s="31" t="str">
        <f>IF((7-COUNTIF($C$6:$C$12,"ご選択ください"))=7,IF($C$6="単粒子構造解析",$C$12*VLOOKUP(IF(C7="JEM-3300",1,0)+IF(C8="無し",10,0)+IF(C9="九州大学",100,0)+IF(C10="成果非専有",1000,0)+IF(C11="2回目以降",10000,0),Sheet2!$A$4:$J$35,10,FALSE),"-"),"すべての項目を御選択ください")</f>
        <v>すべての項目を御選択ください</v>
      </c>
      <c r="I7" s="20"/>
      <c r="J7" s="14"/>
    </row>
    <row r="8" spans="1:10" ht="50.25" customHeight="1" x14ac:dyDescent="0.5">
      <c r="A8" s="14"/>
      <c r="B8" s="22" t="s">
        <v>22</v>
      </c>
      <c r="C8" s="13" t="s">
        <v>34</v>
      </c>
      <c r="D8" s="14"/>
      <c r="E8" s="14"/>
      <c r="F8" s="18"/>
      <c r="G8" s="19" t="s">
        <v>31</v>
      </c>
      <c r="H8" s="28" t="str">
        <f>IF((7-COUNTIF($C$6:$C$12,"ご選択ください"))=7,IF($C$6="単粒子構造解析",SUM(H4:H7),"-"),"すべての項目を御選択ください")</f>
        <v>すべての項目を御選択ください</v>
      </c>
      <c r="I8" s="20"/>
      <c r="J8" s="14"/>
    </row>
    <row r="9" spans="1:10" ht="50.25" customHeight="1" x14ac:dyDescent="0.2">
      <c r="A9" s="14"/>
      <c r="B9" s="22" t="s">
        <v>23</v>
      </c>
      <c r="C9" s="12" t="s">
        <v>34</v>
      </c>
      <c r="D9" s="14"/>
      <c r="E9" s="14"/>
      <c r="F9" s="18"/>
      <c r="G9" s="33" t="s">
        <v>0</v>
      </c>
      <c r="H9" s="32"/>
      <c r="I9" s="20"/>
      <c r="J9" s="14"/>
    </row>
    <row r="10" spans="1:10" ht="50.25" customHeight="1" x14ac:dyDescent="0.2">
      <c r="A10" s="14"/>
      <c r="B10" s="24" t="s">
        <v>24</v>
      </c>
      <c r="C10" s="12" t="s">
        <v>34</v>
      </c>
      <c r="D10" s="14"/>
      <c r="E10" s="14"/>
      <c r="F10" s="18"/>
      <c r="G10" s="34" t="str">
        <f>IF(C6="その他","単粒子構造解析以外のご利用方法や御利用価格の詳細は事前にお問い合わせください。",IF(C10="成果専有","※成果専有は初回トライアル料金の対象外です。",IF(C12&gt;1,IF(C11="1回目","※トライアル料金は1種類の分子についてのみ適用となります。入力内容をご確認ください。",""),IF(C11="1回目","※トライアル料金の価格を表示しています。",""))))</f>
        <v/>
      </c>
      <c r="H10" s="34"/>
      <c r="I10" s="20"/>
      <c r="J10" s="14"/>
    </row>
    <row r="11" spans="1:10" ht="50.25" customHeight="1" x14ac:dyDescent="0.2">
      <c r="A11" s="14"/>
      <c r="B11" s="22" t="s">
        <v>25</v>
      </c>
      <c r="C11" s="13" t="s">
        <v>34</v>
      </c>
      <c r="D11" s="14"/>
      <c r="E11" s="14"/>
      <c r="F11" s="18"/>
      <c r="G11" s="37" t="s">
        <v>36</v>
      </c>
      <c r="H11" s="37"/>
      <c r="I11" s="20"/>
      <c r="J11" s="14"/>
    </row>
    <row r="12" spans="1:10" ht="50.25" customHeight="1" thickBot="1" x14ac:dyDescent="0.25">
      <c r="A12" s="14"/>
      <c r="B12" s="24" t="s">
        <v>26</v>
      </c>
      <c r="C12" s="12" t="s">
        <v>34</v>
      </c>
      <c r="D12" s="14"/>
      <c r="E12" s="14"/>
      <c r="F12" s="26"/>
      <c r="G12" s="38" t="s">
        <v>33</v>
      </c>
      <c r="H12" s="38"/>
      <c r="I12" s="27"/>
      <c r="J12" s="14"/>
    </row>
    <row r="13" spans="1:10" x14ac:dyDescent="0.2">
      <c r="A13" s="14"/>
      <c r="B13" s="15"/>
      <c r="C13" s="15"/>
      <c r="D13" s="14"/>
      <c r="E13" s="14"/>
      <c r="F13" s="14"/>
      <c r="G13" s="14"/>
      <c r="H13" s="14"/>
      <c r="I13" s="14"/>
      <c r="J13" s="14"/>
    </row>
  </sheetData>
  <sheetProtection algorithmName="SHA-512" hashValue="sIeddeUAj/5ErUhbnQtH1P8yWfkLx1tY39UozDAz5mIqh/OsZpA8jXX4rKugumLz/moqWhvW1IZGwQ2UMXAAlg==" saltValue="tanfeNxUhv38V1nT0GnLkw==" spinCount="100000" sheet="1" objects="1" scenarios="1"/>
  <mergeCells count="6">
    <mergeCell ref="G10:H10"/>
    <mergeCell ref="G3:H3"/>
    <mergeCell ref="G11:H11"/>
    <mergeCell ref="G12:H12"/>
    <mergeCell ref="B4:C5"/>
    <mergeCell ref="B3:C3"/>
  </mergeCells>
  <phoneticPr fontId="1"/>
  <dataValidations count="7">
    <dataValidation type="list" allowBlank="1" showInputMessage="1" showErrorMessage="1" error="プルダウンからご選択ください。" sqref="C6" xr:uid="{936EE0BF-34DF-41FD-B026-091341327688}">
      <formula1>"ご選択ください,単粒子構造解析,その他"</formula1>
    </dataValidation>
    <dataValidation type="list" allowBlank="1" showInputMessage="1" showErrorMessage="1" sqref="C7" xr:uid="{4316134A-4A09-4BEC-8A8B-14486D0110F6}">
      <formula1>"ご選択ください,JEM-3300,JEM-Z200FSC"</formula1>
    </dataValidation>
    <dataValidation type="list" allowBlank="1" showInputMessage="1" showErrorMessage="1" sqref="C8" xr:uid="{C31BC772-227B-4A0C-97EB-81F68B6084D1}">
      <formula1>"ご選択ください,無し,有り"</formula1>
    </dataValidation>
    <dataValidation type="list" allowBlank="1" showInputMessage="1" showErrorMessage="1" sqref="C9" xr:uid="{B811CD12-D83B-4C9A-90A9-6125422DBE6F}">
      <formula1>"ご選択ください,九州大学,九州大学以外"</formula1>
    </dataValidation>
    <dataValidation type="list" allowBlank="1" showInputMessage="1" showErrorMessage="1" sqref="C10" xr:uid="{CDC67D89-D186-444D-AD2B-35DAF8B814DB}">
      <formula1>"ご選択ください,成果非専有,成果専有"</formula1>
    </dataValidation>
    <dataValidation type="list" allowBlank="1" showInputMessage="1" showErrorMessage="1" sqref="C11" xr:uid="{AA8BCEFA-EEC8-4CDD-A9F2-CA9203710305}">
      <formula1>"ご選択ください,1回目,2回目以降"</formula1>
    </dataValidation>
    <dataValidation type="list" allowBlank="1" showInputMessage="1" showErrorMessage="1" sqref="C12" xr:uid="{2A46E267-18AE-40CB-8FFD-CCD943FB2FAD}">
      <formula1>"ご選択ください,1,2,3,4"</formula1>
    </dataValidation>
  </dataValidation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937F-7D32-47C7-A7FA-A77023D7B5D5}">
  <dimension ref="A1:J35"/>
  <sheetViews>
    <sheetView workbookViewId="0">
      <selection activeCell="F28" sqref="F28:F35"/>
    </sheetView>
  </sheetViews>
  <sheetFormatPr defaultRowHeight="12.75" x14ac:dyDescent="0.2"/>
  <cols>
    <col min="2" max="9" width="29.1640625" style="6" customWidth="1"/>
    <col min="10" max="10" width="22.33203125" style="6" customWidth="1"/>
    <col min="11" max="26" width="22.33203125" customWidth="1"/>
  </cols>
  <sheetData>
    <row r="1" spans="1:10" x14ac:dyDescent="0.2">
      <c r="B1" s="5"/>
      <c r="C1" s="3"/>
      <c r="D1" s="3"/>
      <c r="E1" s="3"/>
      <c r="F1" s="5"/>
    </row>
    <row r="3" spans="1:10" s="2" customFormat="1" ht="48" x14ac:dyDescent="0.2">
      <c r="A3" s="3" t="s">
        <v>18</v>
      </c>
      <c r="B3" s="3" t="s">
        <v>9</v>
      </c>
      <c r="C3" s="3" t="s">
        <v>8</v>
      </c>
      <c r="D3" s="3" t="s">
        <v>7</v>
      </c>
      <c r="E3" s="3" t="s">
        <v>1</v>
      </c>
      <c r="F3" s="3" t="s">
        <v>10</v>
      </c>
      <c r="G3" s="3" t="s">
        <v>15</v>
      </c>
      <c r="H3" s="3" t="s">
        <v>16</v>
      </c>
      <c r="I3" s="4" t="s">
        <v>19</v>
      </c>
      <c r="J3" s="4" t="s">
        <v>17</v>
      </c>
    </row>
    <row r="4" spans="1:10" x14ac:dyDescent="0.2">
      <c r="A4" s="1">
        <f>IF(B4="JEM-3300",1,0)+IF(C4="無し",10,0)+IF(D4="九州大学",100,0)+IF(E4="成果非専有",1000,0)+IF(F4="2回目以降",10000,0)</f>
        <v>11111</v>
      </c>
      <c r="B4" s="5" t="s">
        <v>5</v>
      </c>
      <c r="C4" s="3" t="s">
        <v>4</v>
      </c>
      <c r="D4" s="3" t="s">
        <v>11</v>
      </c>
      <c r="E4" s="3" t="s">
        <v>3</v>
      </c>
      <c r="F4" s="5" t="s">
        <v>2</v>
      </c>
      <c r="G4" s="7">
        <v>0</v>
      </c>
      <c r="H4" s="7">
        <v>2600</v>
      </c>
      <c r="I4" s="7">
        <v>102400</v>
      </c>
      <c r="J4" s="6">
        <v>5100</v>
      </c>
    </row>
    <row r="5" spans="1:10" x14ac:dyDescent="0.2">
      <c r="A5" s="1">
        <f t="shared" ref="A5:A35" si="0">IF(B5="JEM-3300",1,0)+IF(C5="無し",10,0)+IF(D5="九州大学",100,0)+IF(E5="成果非専有",1000,0)+IF(F5="2回目以降",10000,0)</f>
        <v>11101</v>
      </c>
      <c r="B5" s="5" t="s">
        <v>5</v>
      </c>
      <c r="C5" s="3" t="s">
        <v>6</v>
      </c>
      <c r="D5" s="3" t="s">
        <v>11</v>
      </c>
      <c r="E5" s="3" t="s">
        <v>3</v>
      </c>
      <c r="F5" s="5" t="s">
        <v>2</v>
      </c>
      <c r="G5" s="7">
        <v>0</v>
      </c>
      <c r="H5" s="7">
        <v>3100</v>
      </c>
      <c r="I5" s="7">
        <v>102400</v>
      </c>
      <c r="J5" s="6">
        <v>5100</v>
      </c>
    </row>
    <row r="6" spans="1:10" x14ac:dyDescent="0.2">
      <c r="A6" s="1">
        <f t="shared" si="0"/>
        <v>11011</v>
      </c>
      <c r="B6" s="5" t="s">
        <v>5</v>
      </c>
      <c r="C6" s="3" t="s">
        <v>4</v>
      </c>
      <c r="D6" s="3" t="s">
        <v>12</v>
      </c>
      <c r="E6" s="3" t="s">
        <v>3</v>
      </c>
      <c r="F6" s="5" t="s">
        <v>2</v>
      </c>
      <c r="G6" s="7">
        <v>9300</v>
      </c>
      <c r="H6" s="7">
        <v>2600</v>
      </c>
      <c r="I6" s="7">
        <v>113600</v>
      </c>
      <c r="J6" s="6">
        <v>5100</v>
      </c>
    </row>
    <row r="7" spans="1:10" x14ac:dyDescent="0.2">
      <c r="A7" s="1">
        <f t="shared" si="0"/>
        <v>11001</v>
      </c>
      <c r="B7" s="5" t="s">
        <v>5</v>
      </c>
      <c r="C7" s="3" t="s">
        <v>6</v>
      </c>
      <c r="D7" s="3" t="s">
        <v>12</v>
      </c>
      <c r="E7" s="3" t="s">
        <v>3</v>
      </c>
      <c r="F7" s="5" t="s">
        <v>2</v>
      </c>
      <c r="G7" s="7">
        <v>9300</v>
      </c>
      <c r="H7" s="7">
        <v>8200</v>
      </c>
      <c r="I7" s="7">
        <v>148800</v>
      </c>
      <c r="J7" s="6">
        <v>5100</v>
      </c>
    </row>
    <row r="8" spans="1:10" x14ac:dyDescent="0.2">
      <c r="A8" s="1">
        <f t="shared" si="0"/>
        <v>10111</v>
      </c>
      <c r="B8" s="5" t="s">
        <v>5</v>
      </c>
      <c r="C8" s="3" t="s">
        <v>4</v>
      </c>
      <c r="D8" s="3" t="s">
        <v>11</v>
      </c>
      <c r="E8" s="3" t="s">
        <v>13</v>
      </c>
      <c r="F8" s="5" t="s">
        <v>2</v>
      </c>
      <c r="G8" s="7">
        <v>96000</v>
      </c>
      <c r="H8" s="7">
        <v>2600</v>
      </c>
      <c r="I8" s="7">
        <v>230400</v>
      </c>
      <c r="J8" s="6">
        <v>5100</v>
      </c>
    </row>
    <row r="9" spans="1:10" x14ac:dyDescent="0.2">
      <c r="A9" s="1">
        <f t="shared" si="0"/>
        <v>10101</v>
      </c>
      <c r="B9" s="5" t="s">
        <v>5</v>
      </c>
      <c r="C9" s="3" t="s">
        <v>6</v>
      </c>
      <c r="D9" s="3" t="s">
        <v>11</v>
      </c>
      <c r="E9" s="3" t="s">
        <v>13</v>
      </c>
      <c r="F9" s="5" t="s">
        <v>2</v>
      </c>
      <c r="G9" s="7">
        <v>96000</v>
      </c>
      <c r="H9" s="7">
        <v>3100</v>
      </c>
      <c r="I9" s="7">
        <v>230400</v>
      </c>
      <c r="J9" s="6">
        <v>5100</v>
      </c>
    </row>
    <row r="10" spans="1:10" x14ac:dyDescent="0.2">
      <c r="A10" s="1">
        <f t="shared" si="0"/>
        <v>10011</v>
      </c>
      <c r="B10" s="5" t="s">
        <v>5</v>
      </c>
      <c r="C10" s="3" t="s">
        <v>4</v>
      </c>
      <c r="D10" s="3" t="s">
        <v>12</v>
      </c>
      <c r="E10" s="3" t="s">
        <v>13</v>
      </c>
      <c r="F10" s="5" t="s">
        <v>2</v>
      </c>
      <c r="G10" s="7">
        <v>96000</v>
      </c>
      <c r="H10" s="7">
        <v>2600</v>
      </c>
      <c r="I10" s="7">
        <v>255600</v>
      </c>
      <c r="J10" s="6">
        <v>5100</v>
      </c>
    </row>
    <row r="11" spans="1:10" x14ac:dyDescent="0.2">
      <c r="A11" s="1">
        <f t="shared" si="0"/>
        <v>10001</v>
      </c>
      <c r="B11" s="5" t="s">
        <v>5</v>
      </c>
      <c r="C11" s="3" t="s">
        <v>6</v>
      </c>
      <c r="D11" s="3" t="s">
        <v>12</v>
      </c>
      <c r="E11" s="3" t="s">
        <v>13</v>
      </c>
      <c r="F11" s="5" t="s">
        <v>2</v>
      </c>
      <c r="G11" s="7">
        <v>96000</v>
      </c>
      <c r="H11" s="7">
        <v>8200</v>
      </c>
      <c r="I11" s="7">
        <v>334800</v>
      </c>
      <c r="J11" s="6">
        <v>5100</v>
      </c>
    </row>
    <row r="12" spans="1:10" x14ac:dyDescent="0.2">
      <c r="A12" s="1">
        <f t="shared" si="0"/>
        <v>1111</v>
      </c>
      <c r="B12" s="5" t="s">
        <v>5</v>
      </c>
      <c r="C12" s="3" t="s">
        <v>4</v>
      </c>
      <c r="D12" s="3" t="s">
        <v>11</v>
      </c>
      <c r="E12" s="3" t="s">
        <v>3</v>
      </c>
      <c r="F12" s="5" t="s">
        <v>37</v>
      </c>
      <c r="G12" s="7">
        <v>0</v>
      </c>
      <c r="H12" s="7">
        <v>2600</v>
      </c>
      <c r="I12" s="7">
        <v>51200</v>
      </c>
      <c r="J12" s="6">
        <v>5100</v>
      </c>
    </row>
    <row r="13" spans="1:10" x14ac:dyDescent="0.2">
      <c r="A13" s="1">
        <f t="shared" si="0"/>
        <v>1101</v>
      </c>
      <c r="B13" s="5" t="s">
        <v>5</v>
      </c>
      <c r="C13" s="3" t="s">
        <v>6</v>
      </c>
      <c r="D13" s="3" t="s">
        <v>11</v>
      </c>
      <c r="E13" s="3" t="s">
        <v>3</v>
      </c>
      <c r="F13" s="5" t="s">
        <v>37</v>
      </c>
      <c r="G13" s="7">
        <v>0</v>
      </c>
      <c r="H13" s="7">
        <v>3100</v>
      </c>
      <c r="I13" s="7">
        <v>51200</v>
      </c>
      <c r="J13" s="6">
        <v>5100</v>
      </c>
    </row>
    <row r="14" spans="1:10" x14ac:dyDescent="0.2">
      <c r="A14" s="1">
        <f t="shared" si="0"/>
        <v>1011</v>
      </c>
      <c r="B14" s="5" t="s">
        <v>5</v>
      </c>
      <c r="C14" s="3" t="s">
        <v>4</v>
      </c>
      <c r="D14" s="3" t="s">
        <v>12</v>
      </c>
      <c r="E14" s="3" t="s">
        <v>3</v>
      </c>
      <c r="F14" s="5" t="s">
        <v>37</v>
      </c>
      <c r="G14" s="7">
        <v>9300</v>
      </c>
      <c r="H14" s="7">
        <v>2600</v>
      </c>
      <c r="I14" s="7">
        <v>56800</v>
      </c>
      <c r="J14" s="6">
        <v>5100</v>
      </c>
    </row>
    <row r="15" spans="1:10" x14ac:dyDescent="0.2">
      <c r="A15" s="1">
        <f t="shared" si="0"/>
        <v>1001</v>
      </c>
      <c r="B15" s="5" t="s">
        <v>5</v>
      </c>
      <c r="C15" s="3" t="s">
        <v>6</v>
      </c>
      <c r="D15" s="3" t="s">
        <v>12</v>
      </c>
      <c r="E15" s="3" t="s">
        <v>3</v>
      </c>
      <c r="F15" s="5" t="s">
        <v>37</v>
      </c>
      <c r="G15" s="7">
        <v>9300</v>
      </c>
      <c r="H15" s="7">
        <v>8200</v>
      </c>
      <c r="I15" s="7">
        <v>74400</v>
      </c>
      <c r="J15" s="6">
        <v>5100</v>
      </c>
    </row>
    <row r="16" spans="1:10" x14ac:dyDescent="0.2">
      <c r="A16" s="1">
        <f t="shared" si="0"/>
        <v>111</v>
      </c>
      <c r="B16" s="5" t="s">
        <v>5</v>
      </c>
      <c r="C16" s="3" t="s">
        <v>4</v>
      </c>
      <c r="D16" s="3" t="s">
        <v>11</v>
      </c>
      <c r="E16" s="3" t="s">
        <v>13</v>
      </c>
      <c r="F16" s="5" t="s">
        <v>37</v>
      </c>
      <c r="G16" s="7">
        <v>96000</v>
      </c>
      <c r="H16" s="7">
        <v>2600</v>
      </c>
      <c r="I16" s="7">
        <v>230400</v>
      </c>
      <c r="J16" s="6">
        <v>5100</v>
      </c>
    </row>
    <row r="17" spans="1:10" x14ac:dyDescent="0.2">
      <c r="A17" s="1">
        <f t="shared" si="0"/>
        <v>101</v>
      </c>
      <c r="B17" s="5" t="s">
        <v>5</v>
      </c>
      <c r="C17" s="3" t="s">
        <v>6</v>
      </c>
      <c r="D17" s="3" t="s">
        <v>11</v>
      </c>
      <c r="E17" s="3" t="s">
        <v>13</v>
      </c>
      <c r="F17" s="5" t="s">
        <v>37</v>
      </c>
      <c r="G17" s="7">
        <v>96000</v>
      </c>
      <c r="H17" s="7">
        <v>3100</v>
      </c>
      <c r="I17" s="7">
        <v>230400</v>
      </c>
      <c r="J17" s="6">
        <v>5100</v>
      </c>
    </row>
    <row r="18" spans="1:10" x14ac:dyDescent="0.2">
      <c r="A18" s="1">
        <f t="shared" si="0"/>
        <v>11</v>
      </c>
      <c r="B18" s="5" t="s">
        <v>5</v>
      </c>
      <c r="C18" s="3" t="s">
        <v>4</v>
      </c>
      <c r="D18" s="3" t="s">
        <v>12</v>
      </c>
      <c r="E18" s="3" t="s">
        <v>13</v>
      </c>
      <c r="F18" s="5" t="s">
        <v>37</v>
      </c>
      <c r="G18" s="7">
        <v>96000</v>
      </c>
      <c r="H18" s="7">
        <v>2600</v>
      </c>
      <c r="I18" s="7">
        <v>255600</v>
      </c>
      <c r="J18" s="6">
        <v>5100</v>
      </c>
    </row>
    <row r="19" spans="1:10" x14ac:dyDescent="0.2">
      <c r="A19" s="1">
        <f t="shared" si="0"/>
        <v>1</v>
      </c>
      <c r="B19" s="5" t="s">
        <v>5</v>
      </c>
      <c r="C19" s="3" t="s">
        <v>6</v>
      </c>
      <c r="D19" s="3" t="s">
        <v>12</v>
      </c>
      <c r="E19" s="3" t="s">
        <v>13</v>
      </c>
      <c r="F19" s="5" t="s">
        <v>37</v>
      </c>
      <c r="G19" s="7">
        <v>96000</v>
      </c>
      <c r="H19" s="7">
        <v>8200</v>
      </c>
      <c r="I19" s="7">
        <v>334800</v>
      </c>
      <c r="J19" s="6">
        <v>5100</v>
      </c>
    </row>
    <row r="20" spans="1:10" x14ac:dyDescent="0.2">
      <c r="A20" s="1">
        <f t="shared" si="0"/>
        <v>11110</v>
      </c>
      <c r="B20" s="5" t="s">
        <v>14</v>
      </c>
      <c r="C20" s="3" t="s">
        <v>4</v>
      </c>
      <c r="D20" s="3" t="s">
        <v>11</v>
      </c>
      <c r="E20" s="3" t="s">
        <v>3</v>
      </c>
      <c r="F20" s="5" t="s">
        <v>2</v>
      </c>
      <c r="G20" s="7">
        <v>0</v>
      </c>
      <c r="H20" s="7">
        <v>2600</v>
      </c>
      <c r="I20" s="7">
        <v>81600</v>
      </c>
      <c r="J20" s="6">
        <v>5100</v>
      </c>
    </row>
    <row r="21" spans="1:10" x14ac:dyDescent="0.2">
      <c r="A21" s="1">
        <f t="shared" si="0"/>
        <v>11100</v>
      </c>
      <c r="B21" s="5" t="s">
        <v>14</v>
      </c>
      <c r="C21" s="3" t="s">
        <v>6</v>
      </c>
      <c r="D21" s="3" t="s">
        <v>11</v>
      </c>
      <c r="E21" s="3" t="s">
        <v>3</v>
      </c>
      <c r="F21" s="5" t="s">
        <v>2</v>
      </c>
      <c r="G21" s="7">
        <v>0</v>
      </c>
      <c r="H21" s="7">
        <v>3100</v>
      </c>
      <c r="I21" s="7">
        <v>81600</v>
      </c>
      <c r="J21" s="6">
        <v>5100</v>
      </c>
    </row>
    <row r="22" spans="1:10" x14ac:dyDescent="0.2">
      <c r="A22" s="1">
        <f t="shared" si="0"/>
        <v>11010</v>
      </c>
      <c r="B22" s="5" t="s">
        <v>14</v>
      </c>
      <c r="C22" s="3" t="s">
        <v>4</v>
      </c>
      <c r="D22" s="3" t="s">
        <v>12</v>
      </c>
      <c r="E22" s="3" t="s">
        <v>3</v>
      </c>
      <c r="F22" s="5" t="s">
        <v>2</v>
      </c>
      <c r="G22" s="7">
        <v>7900</v>
      </c>
      <c r="H22" s="7">
        <v>2600</v>
      </c>
      <c r="I22" s="7">
        <v>89600</v>
      </c>
      <c r="J22" s="6">
        <v>5100</v>
      </c>
    </row>
    <row r="23" spans="1:10" x14ac:dyDescent="0.2">
      <c r="A23" s="1">
        <f t="shared" si="0"/>
        <v>11000</v>
      </c>
      <c r="B23" s="5" t="s">
        <v>14</v>
      </c>
      <c r="C23" s="3" t="s">
        <v>6</v>
      </c>
      <c r="D23" s="3" t="s">
        <v>12</v>
      </c>
      <c r="E23" s="3" t="s">
        <v>3</v>
      </c>
      <c r="F23" s="5" t="s">
        <v>2</v>
      </c>
      <c r="G23" s="7">
        <v>7900</v>
      </c>
      <c r="H23" s="7">
        <v>8200</v>
      </c>
      <c r="I23" s="7">
        <v>126400</v>
      </c>
      <c r="J23" s="6">
        <v>5100</v>
      </c>
    </row>
    <row r="24" spans="1:10" x14ac:dyDescent="0.2">
      <c r="A24" s="1">
        <f t="shared" si="0"/>
        <v>10110</v>
      </c>
      <c r="B24" s="5" t="s">
        <v>14</v>
      </c>
      <c r="C24" s="3" t="s">
        <v>4</v>
      </c>
      <c r="D24" s="3" t="s">
        <v>11</v>
      </c>
      <c r="E24" s="3" t="s">
        <v>13</v>
      </c>
      <c r="F24" s="5" t="s">
        <v>2</v>
      </c>
      <c r="G24" s="7">
        <v>96000</v>
      </c>
      <c r="H24" s="7">
        <v>2600</v>
      </c>
      <c r="I24" s="7">
        <v>183600</v>
      </c>
      <c r="J24" s="6">
        <v>5100</v>
      </c>
    </row>
    <row r="25" spans="1:10" x14ac:dyDescent="0.2">
      <c r="A25" s="1">
        <f t="shared" si="0"/>
        <v>10100</v>
      </c>
      <c r="B25" s="5" t="s">
        <v>14</v>
      </c>
      <c r="C25" s="3" t="s">
        <v>6</v>
      </c>
      <c r="D25" s="3" t="s">
        <v>11</v>
      </c>
      <c r="E25" s="3" t="s">
        <v>13</v>
      </c>
      <c r="F25" s="5" t="s">
        <v>2</v>
      </c>
      <c r="G25" s="7">
        <v>96000</v>
      </c>
      <c r="H25" s="7">
        <v>3100</v>
      </c>
      <c r="I25" s="7">
        <v>183600</v>
      </c>
      <c r="J25" s="6">
        <v>5100</v>
      </c>
    </row>
    <row r="26" spans="1:10" x14ac:dyDescent="0.2">
      <c r="A26" s="1">
        <f t="shared" si="0"/>
        <v>10010</v>
      </c>
      <c r="B26" s="5" t="s">
        <v>14</v>
      </c>
      <c r="C26" s="3" t="s">
        <v>4</v>
      </c>
      <c r="D26" s="3" t="s">
        <v>12</v>
      </c>
      <c r="E26" s="3" t="s">
        <v>13</v>
      </c>
      <c r="F26" s="5" t="s">
        <v>2</v>
      </c>
      <c r="G26" s="7">
        <v>96000</v>
      </c>
      <c r="H26" s="7">
        <v>2600</v>
      </c>
      <c r="I26" s="7">
        <v>201600</v>
      </c>
      <c r="J26" s="6">
        <v>5100</v>
      </c>
    </row>
    <row r="27" spans="1:10" x14ac:dyDescent="0.2">
      <c r="A27" s="1">
        <f t="shared" si="0"/>
        <v>10000</v>
      </c>
      <c r="B27" s="5" t="s">
        <v>14</v>
      </c>
      <c r="C27" s="3" t="s">
        <v>6</v>
      </c>
      <c r="D27" s="3" t="s">
        <v>12</v>
      </c>
      <c r="E27" s="3" t="s">
        <v>13</v>
      </c>
      <c r="F27" s="5" t="s">
        <v>2</v>
      </c>
      <c r="G27" s="7">
        <v>96000</v>
      </c>
      <c r="H27" s="7">
        <v>8200</v>
      </c>
      <c r="I27" s="7">
        <v>284400</v>
      </c>
      <c r="J27" s="6">
        <v>5100</v>
      </c>
    </row>
    <row r="28" spans="1:10" x14ac:dyDescent="0.2">
      <c r="A28" s="1">
        <f t="shared" si="0"/>
        <v>1110</v>
      </c>
      <c r="B28" s="5" t="s">
        <v>14</v>
      </c>
      <c r="C28" s="3" t="s">
        <v>4</v>
      </c>
      <c r="D28" s="3" t="s">
        <v>11</v>
      </c>
      <c r="E28" s="3" t="s">
        <v>3</v>
      </c>
      <c r="F28" s="5" t="s">
        <v>37</v>
      </c>
      <c r="G28" s="7">
        <v>0</v>
      </c>
      <c r="H28" s="7">
        <v>2600</v>
      </c>
      <c r="I28" s="7">
        <v>40800</v>
      </c>
      <c r="J28" s="6">
        <v>5100</v>
      </c>
    </row>
    <row r="29" spans="1:10" x14ac:dyDescent="0.2">
      <c r="A29" s="1">
        <f t="shared" si="0"/>
        <v>1100</v>
      </c>
      <c r="B29" s="5" t="s">
        <v>14</v>
      </c>
      <c r="C29" s="3" t="s">
        <v>6</v>
      </c>
      <c r="D29" s="3" t="s">
        <v>11</v>
      </c>
      <c r="E29" s="3" t="s">
        <v>3</v>
      </c>
      <c r="F29" s="5" t="s">
        <v>37</v>
      </c>
      <c r="G29" s="7">
        <v>0</v>
      </c>
      <c r="H29" s="7">
        <v>3100</v>
      </c>
      <c r="I29" s="7">
        <v>40800</v>
      </c>
      <c r="J29" s="6">
        <v>5100</v>
      </c>
    </row>
    <row r="30" spans="1:10" x14ac:dyDescent="0.2">
      <c r="A30" s="1">
        <f t="shared" si="0"/>
        <v>1010</v>
      </c>
      <c r="B30" s="5" t="s">
        <v>14</v>
      </c>
      <c r="C30" s="3" t="s">
        <v>4</v>
      </c>
      <c r="D30" s="3" t="s">
        <v>12</v>
      </c>
      <c r="E30" s="3" t="s">
        <v>3</v>
      </c>
      <c r="F30" s="5" t="s">
        <v>37</v>
      </c>
      <c r="G30" s="7">
        <v>7900</v>
      </c>
      <c r="H30" s="7">
        <v>2600</v>
      </c>
      <c r="I30" s="7">
        <v>44800</v>
      </c>
      <c r="J30" s="6">
        <v>5100</v>
      </c>
    </row>
    <row r="31" spans="1:10" x14ac:dyDescent="0.2">
      <c r="A31" s="1">
        <f t="shared" si="0"/>
        <v>1000</v>
      </c>
      <c r="B31" s="5" t="s">
        <v>14</v>
      </c>
      <c r="C31" s="3" t="s">
        <v>6</v>
      </c>
      <c r="D31" s="3" t="s">
        <v>12</v>
      </c>
      <c r="E31" s="3" t="s">
        <v>3</v>
      </c>
      <c r="F31" s="5" t="s">
        <v>37</v>
      </c>
      <c r="G31" s="7">
        <v>7900</v>
      </c>
      <c r="H31" s="7">
        <v>8200</v>
      </c>
      <c r="I31" s="7">
        <v>63200</v>
      </c>
      <c r="J31" s="6">
        <v>5100</v>
      </c>
    </row>
    <row r="32" spans="1:10" x14ac:dyDescent="0.2">
      <c r="A32" s="1">
        <f t="shared" si="0"/>
        <v>110</v>
      </c>
      <c r="B32" s="5" t="s">
        <v>14</v>
      </c>
      <c r="C32" s="3" t="s">
        <v>4</v>
      </c>
      <c r="D32" s="3" t="s">
        <v>11</v>
      </c>
      <c r="E32" s="3" t="s">
        <v>13</v>
      </c>
      <c r="F32" s="5" t="s">
        <v>37</v>
      </c>
      <c r="G32" s="7">
        <v>96000</v>
      </c>
      <c r="H32" s="7">
        <v>2600</v>
      </c>
      <c r="I32" s="7">
        <v>183600</v>
      </c>
      <c r="J32" s="6">
        <v>5100</v>
      </c>
    </row>
    <row r="33" spans="1:10" x14ac:dyDescent="0.2">
      <c r="A33" s="1">
        <f t="shared" si="0"/>
        <v>100</v>
      </c>
      <c r="B33" s="5" t="s">
        <v>14</v>
      </c>
      <c r="C33" s="3" t="s">
        <v>6</v>
      </c>
      <c r="D33" s="3" t="s">
        <v>11</v>
      </c>
      <c r="E33" s="3" t="s">
        <v>13</v>
      </c>
      <c r="F33" s="5" t="s">
        <v>37</v>
      </c>
      <c r="G33" s="7">
        <v>96000</v>
      </c>
      <c r="H33" s="7">
        <v>3100</v>
      </c>
      <c r="I33" s="7">
        <v>183600</v>
      </c>
      <c r="J33" s="6">
        <v>5100</v>
      </c>
    </row>
    <row r="34" spans="1:10" x14ac:dyDescent="0.2">
      <c r="A34" s="1">
        <f t="shared" si="0"/>
        <v>10</v>
      </c>
      <c r="B34" s="5" t="s">
        <v>14</v>
      </c>
      <c r="C34" s="3" t="s">
        <v>4</v>
      </c>
      <c r="D34" s="3" t="s">
        <v>12</v>
      </c>
      <c r="E34" s="3" t="s">
        <v>13</v>
      </c>
      <c r="F34" s="5" t="s">
        <v>37</v>
      </c>
      <c r="G34" s="7">
        <v>96000</v>
      </c>
      <c r="H34" s="7">
        <v>2600</v>
      </c>
      <c r="I34" s="7">
        <v>201600</v>
      </c>
      <c r="J34" s="6">
        <v>5100</v>
      </c>
    </row>
    <row r="35" spans="1:10" x14ac:dyDescent="0.2">
      <c r="A35" s="1">
        <f t="shared" si="0"/>
        <v>0</v>
      </c>
      <c r="B35" s="5" t="s">
        <v>14</v>
      </c>
      <c r="C35" s="3" t="s">
        <v>6</v>
      </c>
      <c r="D35" s="3" t="s">
        <v>12</v>
      </c>
      <c r="E35" s="3" t="s">
        <v>13</v>
      </c>
      <c r="F35" s="5" t="s">
        <v>37</v>
      </c>
      <c r="G35" s="7">
        <v>96000</v>
      </c>
      <c r="H35" s="7">
        <v>8200</v>
      </c>
      <c r="I35" s="7">
        <v>284400</v>
      </c>
      <c r="J35" s="6">
        <v>5100</v>
      </c>
    </row>
  </sheetData>
  <sheetProtection algorithmName="SHA-512" hashValue="cykD9xf5Rb6/mrfazT2O9L88R8LI+NrjPg7U+B2RPFFmmTJoX5IfFjUUaMuWYWwc+Tf02BnmfudVWluZy0Buxg==" saltValue="SCE0hpzCOrtpFsewyZwDAA==" spinCount="100000"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利用料計算シミュレーター</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2024kitei018九州大学大学院薬学研究院クライオ電子顕微鏡等使用規程</dc:title>
  <cp:lastModifiedBy>YOSHIDA YUYA</cp:lastModifiedBy>
  <cp:lastPrinted>2025-04-16T05:17:02Z</cp:lastPrinted>
  <dcterms:created xsi:type="dcterms:W3CDTF">2024-12-17T01:47:40Z</dcterms:created>
  <dcterms:modified xsi:type="dcterms:W3CDTF">2025-05-08T05:42:55Z</dcterms:modified>
</cp:coreProperties>
</file>